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kumentum\SZERZŐDÉSEK\Vasas SC\Közbeszerzés 2018\Visszaérkezett 1\"/>
    </mc:Choice>
  </mc:AlternateContent>
  <bookViews>
    <workbookView xWindow="0" yWindow="0" windowWidth="28800" windowHeight="11910"/>
  </bookViews>
  <sheets>
    <sheet name="Munk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2" i="1" l="1"/>
  <c r="R10" i="1" l="1"/>
  <c r="R9" i="1"/>
  <c r="M8" i="1"/>
  <c r="L8" i="1"/>
  <c r="K8" i="1"/>
  <c r="J8" i="1"/>
  <c r="I8" i="1"/>
  <c r="H8" i="1"/>
  <c r="G8" i="1"/>
  <c r="F8" i="1"/>
  <c r="M7" i="1"/>
  <c r="L7" i="1"/>
  <c r="K7" i="1"/>
  <c r="J7" i="1"/>
  <c r="I7" i="1"/>
  <c r="H7" i="1"/>
  <c r="G7" i="1"/>
  <c r="F7" i="1"/>
  <c r="R6" i="1"/>
  <c r="R5" i="1"/>
  <c r="R4" i="1"/>
  <c r="R7" i="1" l="1"/>
  <c r="R8" i="1"/>
  <c r="D12" i="1"/>
  <c r="C12" i="1"/>
  <c r="D8" i="1"/>
  <c r="C8" i="1"/>
  <c r="C10" i="1" l="1"/>
  <c r="C9" i="1"/>
  <c r="C4" i="1"/>
  <c r="C7" i="1"/>
  <c r="C6" i="1"/>
  <c r="C5" i="1"/>
  <c r="C3" i="1"/>
  <c r="D3" i="1"/>
  <c r="D5" i="1"/>
  <c r="D6" i="1"/>
  <c r="D7" i="1"/>
  <c r="D4" i="1"/>
  <c r="D9" i="1"/>
  <c r="D10" i="1"/>
  <c r="R3" i="1" l="1"/>
  <c r="R13" i="1" l="1"/>
</calcChain>
</file>

<file path=xl/sharedStrings.xml><?xml version="1.0" encoding="utf-8"?>
<sst xmlns="http://schemas.openxmlformats.org/spreadsheetml/2006/main" count="37" uniqueCount="22">
  <si>
    <t>vas01</t>
  </si>
  <si>
    <t>vas02</t>
  </si>
  <si>
    <t>vas03</t>
  </si>
  <si>
    <t>vas04</t>
  </si>
  <si>
    <t>vas05</t>
  </si>
  <si>
    <t>vas06</t>
  </si>
  <si>
    <t>MVMP</t>
  </si>
  <si>
    <t>ELMŰ-ÉMÁSZ</t>
  </si>
  <si>
    <t>vas08</t>
  </si>
  <si>
    <t>vas09</t>
  </si>
  <si>
    <t>jeg01</t>
  </si>
  <si>
    <t>Vasas Sport Club</t>
  </si>
  <si>
    <t>POD</t>
  </si>
  <si>
    <t>Fogyasztási hely címe</t>
  </si>
  <si>
    <t>Fogyasztó neve</t>
  </si>
  <si>
    <t>Vasas Jégcentrum Kft</t>
  </si>
  <si>
    <t>2017. évi kereskedő</t>
  </si>
  <si>
    <t>kód</t>
  </si>
  <si>
    <t>Villamos energia felhasználás, prognózis, 2018. év, kWh</t>
  </si>
  <si>
    <t>2018. év össz.</t>
  </si>
  <si>
    <t>1121 Budapest, Jánoshegyi út 10503/09 hrsz.</t>
  </si>
  <si>
    <t>HU000210F11-E643409240434-2000001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</si>
</sst>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yy/\ mmm\.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49" fontId="2" fillId="0" borderId="0" xfId="0" applyNumberFormat="1" applyFont="1" applyFill="1" applyBorder="1" applyAlignment="1">
      <alignment horizontal="left"/>
    </xf>
    <xf numFmtId="0" fontId="1" fillId="0" borderId="1" xfId="0" applyFont="1" applyFill="1" applyBorder="1"/>
    <xf numFmtId="3" fontId="0" fillId="0" borderId="2" xfId="0" applyNumberFormat="1" applyFill="1" applyBorder="1"/>
    <xf numFmtId="3" fontId="3" fillId="0" borderId="3" xfId="0" applyNumberFormat="1" applyFont="1" applyFill="1" applyBorder="1"/>
    <xf numFmtId="0" fontId="1" fillId="0" borderId="4" xfId="0" applyFont="1" applyFill="1" applyBorder="1"/>
    <xf numFmtId="3" fontId="0" fillId="0" borderId="5" xfId="0" applyNumberFormat="1" applyFill="1" applyBorder="1"/>
    <xf numFmtId="3" fontId="3" fillId="0" borderId="6" xfId="0" applyNumberFormat="1" applyFont="1" applyFill="1" applyBorder="1"/>
    <xf numFmtId="3" fontId="7" fillId="0" borderId="0" xfId="0" applyNumberFormat="1" applyFont="1"/>
    <xf numFmtId="3" fontId="8" fillId="0" borderId="0" xfId="0" applyNumberFormat="1" applyFont="1"/>
    <xf numFmtId="0" fontId="0" fillId="0" borderId="0" xfId="0" applyAlignment="1">
      <alignment horizontal="right"/>
    </xf>
    <xf numFmtId="0" fontId="1" fillId="2" borderId="7" xfId="0" applyFont="1" applyFill="1" applyBorder="1"/>
    <xf numFmtId="0" fontId="4" fillId="2" borderId="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0" xfId="0" applyFill="1" applyBorder="1"/>
    <xf numFmtId="0" fontId="1" fillId="0" borderId="10" xfId="0" applyFont="1" applyFill="1" applyBorder="1"/>
    <xf numFmtId="0" fontId="2" fillId="2" borderId="8" xfId="0" applyFont="1" applyFill="1" applyBorder="1" applyAlignment="1">
      <alignment horizontal="center"/>
    </xf>
    <xf numFmtId="0" fontId="9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LLAMOS%20ENERGIA/2017.%20telephely%20havi%20kWh%20&#233;s%20kW%20ada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. kWh"/>
      <sheetName val="2017. kW"/>
      <sheetName val="2017. díjak"/>
      <sheetName val="Mennyiségi teljesülés 2015. év"/>
      <sheetName val="Címek"/>
      <sheetName val="PODok"/>
    </sheetNames>
    <sheetDataSet>
      <sheetData sheetId="0">
        <row r="202">
          <cell r="A202" t="str">
            <v>vas04</v>
          </cell>
          <cell r="B202" t="str">
            <v>Vasas  535   Folyondár u. (Mikoviny  u.)   POD:  8972</v>
          </cell>
          <cell r="C202">
            <v>25107.26</v>
          </cell>
          <cell r="D202">
            <v>22945.7</v>
          </cell>
          <cell r="E202">
            <v>21940.48</v>
          </cell>
          <cell r="F202">
            <v>22439.46</v>
          </cell>
          <cell r="G202">
            <v>21248.66</v>
          </cell>
          <cell r="H202">
            <v>17256.78</v>
          </cell>
          <cell r="I202">
            <v>15026.52</v>
          </cell>
          <cell r="J202">
            <v>20305.86</v>
          </cell>
          <cell r="O202">
            <v>166270.71999999997</v>
          </cell>
        </row>
        <row r="203">
          <cell r="A203" t="str">
            <v>vas01</v>
          </cell>
          <cell r="B203" t="str">
            <v>Vasas  800   Fáy             POD: 0002</v>
          </cell>
          <cell r="C203">
            <v>25083.15</v>
          </cell>
          <cell r="D203">
            <v>23561.1</v>
          </cell>
          <cell r="E203">
            <v>22067.55</v>
          </cell>
          <cell r="F203">
            <v>20075.55</v>
          </cell>
          <cell r="G203">
            <v>23154.674999999999</v>
          </cell>
          <cell r="H203">
            <v>18193.724999999999</v>
          </cell>
          <cell r="I203">
            <v>10826.775</v>
          </cell>
          <cell r="J203">
            <v>9849.8250000000007</v>
          </cell>
          <cell r="O203">
            <v>152812.35</v>
          </cell>
        </row>
        <row r="204">
          <cell r="A204" t="str">
            <v>vas03</v>
          </cell>
          <cell r="B204" t="str">
            <v>Vasas  939   Mikoviny   POD: 0248</v>
          </cell>
          <cell r="C204">
            <v>19930.349999999999</v>
          </cell>
          <cell r="D204">
            <v>16929.674999999999</v>
          </cell>
          <cell r="E204">
            <v>16078.5</v>
          </cell>
          <cell r="F204">
            <v>3461.1</v>
          </cell>
          <cell r="G204">
            <v>269.47500000000002</v>
          </cell>
          <cell r="H204">
            <v>664.95</v>
          </cell>
          <cell r="I204">
            <v>285.22500000000002</v>
          </cell>
          <cell r="J204">
            <v>663.45</v>
          </cell>
          <cell r="O204">
            <v>58282.724999999984</v>
          </cell>
        </row>
        <row r="205">
          <cell r="A205" t="str">
            <v>vas05</v>
          </cell>
          <cell r="B205" t="str">
            <v>Vasas  966   Pasaréti   POD: 970</v>
          </cell>
          <cell r="C205">
            <v>48595.199999999997</v>
          </cell>
          <cell r="D205">
            <v>40713.9</v>
          </cell>
          <cell r="E205">
            <v>41629.5</v>
          </cell>
          <cell r="F205">
            <v>25860.3</v>
          </cell>
          <cell r="G205">
            <v>25125.9</v>
          </cell>
          <cell r="H205">
            <v>28293</v>
          </cell>
          <cell r="I205">
            <v>14413.8</v>
          </cell>
          <cell r="J205">
            <v>28292.7</v>
          </cell>
          <cell r="O205">
            <v>252924.3</v>
          </cell>
        </row>
        <row r="206">
          <cell r="A206" t="str">
            <v>vas06</v>
          </cell>
          <cell r="B206" t="str">
            <v>Vasas 306     POD: 971</v>
          </cell>
          <cell r="C206">
            <v>23</v>
          </cell>
          <cell r="D206">
            <v>23</v>
          </cell>
          <cell r="E206">
            <v>23</v>
          </cell>
          <cell r="F206">
            <v>23</v>
          </cell>
          <cell r="G206">
            <v>23</v>
          </cell>
          <cell r="H206">
            <v>23</v>
          </cell>
          <cell r="I206">
            <v>23</v>
          </cell>
          <cell r="J206">
            <v>23</v>
          </cell>
          <cell r="O206">
            <v>184</v>
          </cell>
        </row>
        <row r="207">
          <cell r="A207" t="str">
            <v>vas08</v>
          </cell>
          <cell r="B207" t="str">
            <v>Vasas  463   Fáy            POD:  0001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O207">
            <v>0</v>
          </cell>
        </row>
        <row r="208">
          <cell r="A208" t="str">
            <v>vas02</v>
          </cell>
          <cell r="B208" t="str">
            <v>Vasas  208   Fáy            POD: 9645</v>
          </cell>
          <cell r="C208">
            <v>32411.24</v>
          </cell>
          <cell r="D208">
            <v>27967.98</v>
          </cell>
          <cell r="E208">
            <v>20809.78</v>
          </cell>
          <cell r="F208">
            <v>7030.64</v>
          </cell>
          <cell r="G208">
            <v>10039.866</v>
          </cell>
          <cell r="H208">
            <v>7557.7929999999997</v>
          </cell>
          <cell r="I208">
            <v>7861.348</v>
          </cell>
          <cell r="J208">
            <v>14830.334999999999</v>
          </cell>
          <cell r="O208">
            <v>128508.98199999999</v>
          </cell>
        </row>
        <row r="209">
          <cell r="A209" t="str">
            <v>vas09</v>
          </cell>
          <cell r="B209" t="str">
            <v>Vasas 985 Fáy               POD: 234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O209">
            <v>0</v>
          </cell>
        </row>
        <row r="210">
          <cell r="A210" t="str">
            <v>ssf01</v>
          </cell>
          <cell r="B210" t="str">
            <v>Szegedi Sport és Fürdők Kft. Szabadkai 256</v>
          </cell>
          <cell r="C210">
            <v>68263</v>
          </cell>
          <cell r="D210">
            <v>65364</v>
          </cell>
          <cell r="E210">
            <v>74730</v>
          </cell>
          <cell r="F210">
            <v>16394</v>
          </cell>
          <cell r="G210">
            <v>1034</v>
          </cell>
          <cell r="O210">
            <v>225785</v>
          </cell>
        </row>
      </sheetData>
      <sheetData sheetId="1"/>
      <sheetData sheetId="2"/>
      <sheetData sheetId="3"/>
      <sheetData sheetId="4"/>
      <sheetData sheetId="5">
        <row r="193">
          <cell r="B193" t="str">
            <v>vas01</v>
          </cell>
          <cell r="C193" t="str">
            <v>Vasas Sport Club</v>
          </cell>
          <cell r="D193" t="str">
            <v>1139 Budapest, Fáy u. 58.</v>
          </cell>
          <cell r="E193" t="str">
            <v>HU000210F11-E652566243770-2000002</v>
          </cell>
        </row>
        <row r="194">
          <cell r="B194" t="str">
            <v>vas08</v>
          </cell>
          <cell r="C194" t="str">
            <v>Vasas Sport Club</v>
          </cell>
          <cell r="D194" t="str">
            <v>1139 Budapest, Fáy u. 58.</v>
          </cell>
          <cell r="E194" t="str">
            <v>HU000210F11-E652566243770-2000001</v>
          </cell>
        </row>
        <row r="195">
          <cell r="B195" t="str">
            <v>vas03</v>
          </cell>
          <cell r="C195" t="str">
            <v>Vasas Sport Club</v>
          </cell>
          <cell r="D195" t="str">
            <v>1037 Budapest, Mikoviny u. 2.</v>
          </cell>
          <cell r="E195" t="str">
            <v>HU000210F11-S00000000000000180248</v>
          </cell>
        </row>
        <row r="196">
          <cell r="B196" t="str">
            <v>vas04</v>
          </cell>
          <cell r="C196" t="str">
            <v>Vasas Sport Club - Folyondár Sportközpont Kft.</v>
          </cell>
          <cell r="D196" t="str">
            <v>1037 Budapest, Folyondár u. 15.</v>
          </cell>
          <cell r="E196" t="str">
            <v>HU000210F11-S00000000000005008972</v>
          </cell>
        </row>
        <row r="197">
          <cell r="B197" t="str">
            <v>vas05</v>
          </cell>
          <cell r="C197" t="str">
            <v>Vasas Sport Club - Vasas Sport Club Tenisztelep</v>
          </cell>
          <cell r="D197" t="str">
            <v xml:space="preserve">1028 Budapest, Pasaréti út 11-13. </v>
          </cell>
          <cell r="E197" t="str">
            <v>HU000210F11-S00000000000005008970</v>
          </cell>
        </row>
        <row r="198">
          <cell r="B198" t="str">
            <v>vas06</v>
          </cell>
          <cell r="C198" t="str">
            <v>Vasas Sport Club</v>
          </cell>
          <cell r="D198" t="str">
            <v xml:space="preserve">1028 Budapest, Pasaréti út 13. </v>
          </cell>
          <cell r="E198" t="str">
            <v>HU000210F11-S00000000000005008971</v>
          </cell>
        </row>
        <row r="199">
          <cell r="B199" t="str">
            <v>vas07</v>
          </cell>
          <cell r="C199" t="str">
            <v>Vasas Sport Club - Vasas Sport Club Stadion</v>
          </cell>
          <cell r="D199" t="str">
            <v>1139 Budapest, Tahi u. hrsz.:2618</v>
          </cell>
          <cell r="E199"/>
        </row>
        <row r="200">
          <cell r="B200" t="str">
            <v>vas02</v>
          </cell>
          <cell r="C200" t="str">
            <v>Vasas Sport Club</v>
          </cell>
          <cell r="D200" t="str">
            <v>1139 Budapest, Fáy u. 58.</v>
          </cell>
          <cell r="E200" t="str">
            <v>HU000210F11-E652566243770-7009645</v>
          </cell>
        </row>
        <row r="201">
          <cell r="B201" t="str">
            <v>vas09</v>
          </cell>
          <cell r="C201" t="str">
            <v>Vasas Sport Club</v>
          </cell>
          <cell r="D201" t="str">
            <v>1140 Budapest, Fáy u. 58.</v>
          </cell>
          <cell r="E201" t="str">
            <v>HU000210F11-E652566243770-7010234</v>
          </cell>
        </row>
        <row r="202">
          <cell r="B202" t="str">
            <v>jeg01</v>
          </cell>
          <cell r="C202" t="str">
            <v>Vasas Jégcentrum Kft.</v>
          </cell>
          <cell r="D202" t="str">
            <v>1046 Budapest, Homoktövis u. 1.</v>
          </cell>
          <cell r="E202" t="str">
            <v>HU000210F11-E655308249641-1000001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tabSelected="1" topLeftCell="B1" workbookViewId="0">
      <selection activeCell="B13" sqref="B13"/>
    </sheetView>
  </sheetViews>
  <sheetFormatPr defaultRowHeight="15" x14ac:dyDescent="0.25"/>
  <cols>
    <col min="1" max="1" width="5.7109375" hidden="1" customWidth="1"/>
    <col min="2" max="2" width="19.42578125" bestFit="1" customWidth="1"/>
    <col min="3" max="3" width="40.5703125" bestFit="1" customWidth="1"/>
    <col min="4" max="4" width="36.7109375" customWidth="1"/>
    <col min="5" max="5" width="17" hidden="1" customWidth="1"/>
    <col min="6" max="6" width="10.5703125" bestFit="1" customWidth="1"/>
    <col min="7" max="7" width="11.5703125" bestFit="1" customWidth="1"/>
    <col min="8" max="8" width="12.42578125" bestFit="1" customWidth="1"/>
    <col min="9" max="9" width="10.85546875" bestFit="1" customWidth="1"/>
    <col min="10" max="10" width="11.140625" bestFit="1" customWidth="1"/>
    <col min="11" max="11" width="10.7109375" bestFit="1" customWidth="1"/>
    <col min="12" max="12" width="10.140625" bestFit="1" customWidth="1"/>
    <col min="13" max="13" width="11.140625" bestFit="1" customWidth="1"/>
    <col min="14" max="14" width="12.7109375" bestFit="1" customWidth="1"/>
    <col min="15" max="15" width="11" bestFit="1" customWidth="1"/>
    <col min="16" max="16" width="11.28515625" bestFit="1" customWidth="1"/>
    <col min="17" max="17" width="11.140625" bestFit="1" customWidth="1"/>
    <col min="18" max="18" width="14" bestFit="1" customWidth="1"/>
  </cols>
  <sheetData>
    <row r="1" spans="1:18" ht="27" thickBot="1" x14ac:dyDescent="0.45">
      <c r="B1" s="22" t="s">
        <v>18</v>
      </c>
    </row>
    <row r="2" spans="1:18" s="1" customFormat="1" ht="27" customHeight="1" thickTop="1" thickBot="1" x14ac:dyDescent="0.35">
      <c r="A2" s="12" t="s">
        <v>17</v>
      </c>
      <c r="B2" s="13" t="s">
        <v>14</v>
      </c>
      <c r="C2" s="13" t="s">
        <v>13</v>
      </c>
      <c r="D2" s="13" t="s">
        <v>12</v>
      </c>
      <c r="E2" s="21" t="s">
        <v>16</v>
      </c>
      <c r="F2" s="14">
        <v>43101</v>
      </c>
      <c r="G2" s="14">
        <v>43132</v>
      </c>
      <c r="H2" s="14">
        <v>43160</v>
      </c>
      <c r="I2" s="14">
        <v>43191</v>
      </c>
      <c r="J2" s="14">
        <v>43221</v>
      </c>
      <c r="K2" s="14">
        <v>43252</v>
      </c>
      <c r="L2" s="14">
        <v>43282</v>
      </c>
      <c r="M2" s="14">
        <v>43313</v>
      </c>
      <c r="N2" s="14">
        <v>43344</v>
      </c>
      <c r="O2" s="14">
        <v>43374</v>
      </c>
      <c r="P2" s="14">
        <v>43405</v>
      </c>
      <c r="Q2" s="14">
        <v>43435</v>
      </c>
      <c r="R2" s="15" t="s">
        <v>19</v>
      </c>
    </row>
    <row r="3" spans="1:18" s="1" customFormat="1" ht="15.95" customHeight="1" thickTop="1" x14ac:dyDescent="0.25">
      <c r="A3" s="3" t="s">
        <v>0</v>
      </c>
      <c r="B3" s="18" t="s">
        <v>11</v>
      </c>
      <c r="C3" s="1" t="str">
        <f>VLOOKUP($A3,[1]PODok!$B$193:$E$202,3,FALSE)</f>
        <v>1139 Budapest, Fáy u. 58.</v>
      </c>
      <c r="D3" s="1" t="str">
        <f>VLOOKUP($A$3,[1]PODok!$B$193:$E$202,4,FALSE)</f>
        <v>HU000210F11-E652566243770-2000002</v>
      </c>
      <c r="E3" s="16" t="s">
        <v>6</v>
      </c>
      <c r="F3" s="4">
        <v>25000</v>
      </c>
      <c r="G3" s="4">
        <v>23000</v>
      </c>
      <c r="H3" s="4">
        <v>23000</v>
      </c>
      <c r="I3" s="4">
        <v>20000</v>
      </c>
      <c r="J3" s="4">
        <v>24000</v>
      </c>
      <c r="K3" s="4">
        <v>19000</v>
      </c>
      <c r="L3" s="4">
        <v>11000</v>
      </c>
      <c r="M3" s="4">
        <v>10000</v>
      </c>
      <c r="N3" s="4">
        <v>22000</v>
      </c>
      <c r="O3" s="4">
        <v>22000</v>
      </c>
      <c r="P3" s="4">
        <v>25000</v>
      </c>
      <c r="Q3" s="4">
        <v>25000</v>
      </c>
      <c r="R3" s="5">
        <f t="shared" ref="R3:R12" si="0">SUM(F3:Q3)</f>
        <v>249000</v>
      </c>
    </row>
    <row r="4" spans="1:18" s="1" customFormat="1" ht="15.95" customHeight="1" x14ac:dyDescent="0.25">
      <c r="A4" s="3" t="s">
        <v>1</v>
      </c>
      <c r="B4" s="18" t="s">
        <v>11</v>
      </c>
      <c r="C4" s="1" t="str">
        <f>VLOOKUP($A4,[1]PODok!$B$193:$E$202,3,FALSE)</f>
        <v>1139 Budapest, Fáy u. 58.</v>
      </c>
      <c r="D4" s="1" t="str">
        <f>VLOOKUP(A4,[1]PODok!$B$193:$E$202,4,FALSE)</f>
        <v>HU000210F11-E652566243770-7009645</v>
      </c>
      <c r="E4" s="16" t="s">
        <v>7</v>
      </c>
      <c r="F4" s="4">
        <v>33000</v>
      </c>
      <c r="G4" s="4">
        <v>27000</v>
      </c>
      <c r="H4" s="4">
        <v>27000</v>
      </c>
      <c r="I4" s="4">
        <v>25000</v>
      </c>
      <c r="J4" s="4">
        <v>21000</v>
      </c>
      <c r="K4" s="4">
        <v>21000</v>
      </c>
      <c r="L4" s="4">
        <v>19000</v>
      </c>
      <c r="M4" s="4">
        <v>30000</v>
      </c>
      <c r="N4" s="4">
        <v>28000</v>
      </c>
      <c r="O4" s="4">
        <v>38000</v>
      </c>
      <c r="P4" s="4">
        <v>35000</v>
      </c>
      <c r="Q4" s="4">
        <v>35000</v>
      </c>
      <c r="R4" s="5">
        <f t="shared" si="0"/>
        <v>339000</v>
      </c>
    </row>
    <row r="5" spans="1:18" s="1" customFormat="1" ht="15.95" customHeight="1" x14ac:dyDescent="0.25">
      <c r="A5" s="3" t="s">
        <v>2</v>
      </c>
      <c r="B5" s="18" t="s">
        <v>11</v>
      </c>
      <c r="C5" s="1" t="str">
        <f>VLOOKUP($A5,[1]PODok!$B$193:$E$202,3,FALSE)</f>
        <v>1037 Budapest, Mikoviny u. 2.</v>
      </c>
      <c r="D5" s="1" t="str">
        <f>VLOOKUP(A5,[1]PODok!$B$193:$E$202,4,FALSE)</f>
        <v>HU000210F11-S00000000000000180248</v>
      </c>
      <c r="E5" s="16" t="s">
        <v>6</v>
      </c>
      <c r="F5" s="4">
        <v>20000</v>
      </c>
      <c r="G5" s="4">
        <v>17000</v>
      </c>
      <c r="H5" s="4">
        <v>18000</v>
      </c>
      <c r="I5" s="4">
        <v>5000</v>
      </c>
      <c r="J5" s="4">
        <v>500</v>
      </c>
      <c r="K5" s="4">
        <v>500</v>
      </c>
      <c r="L5" s="4">
        <v>500</v>
      </c>
      <c r="M5" s="4">
        <v>500</v>
      </c>
      <c r="N5" s="4">
        <v>500</v>
      </c>
      <c r="O5" s="4">
        <v>500</v>
      </c>
      <c r="P5" s="4">
        <v>5000</v>
      </c>
      <c r="Q5" s="4">
        <v>4000</v>
      </c>
      <c r="R5" s="5">
        <f t="shared" si="0"/>
        <v>72000</v>
      </c>
    </row>
    <row r="6" spans="1:18" s="1" customFormat="1" ht="15.95" customHeight="1" x14ac:dyDescent="0.25">
      <c r="A6" s="3" t="s">
        <v>3</v>
      </c>
      <c r="B6" s="18" t="s">
        <v>11</v>
      </c>
      <c r="C6" s="1" t="str">
        <f>VLOOKUP($A6,[1]PODok!$B$193:$E$202,3,FALSE)</f>
        <v>1037 Budapest, Folyondár u. 15.</v>
      </c>
      <c r="D6" s="1" t="str">
        <f>VLOOKUP(A6,[1]PODok!$B$193:$E$202,4,FALSE)</f>
        <v>HU000210F11-S00000000000005008972</v>
      </c>
      <c r="E6" s="16" t="s">
        <v>6</v>
      </c>
      <c r="F6" s="4">
        <v>25000</v>
      </c>
      <c r="G6" s="4">
        <v>23000</v>
      </c>
      <c r="H6" s="4">
        <v>22000</v>
      </c>
      <c r="I6" s="4">
        <v>25000</v>
      </c>
      <c r="J6" s="4">
        <v>21500</v>
      </c>
      <c r="K6" s="4">
        <v>19500</v>
      </c>
      <c r="L6" s="4">
        <v>19500</v>
      </c>
      <c r="M6" s="4">
        <v>19500</v>
      </c>
      <c r="N6" s="4">
        <v>14500</v>
      </c>
      <c r="O6" s="4">
        <v>19500</v>
      </c>
      <c r="P6" s="4">
        <v>25000</v>
      </c>
      <c r="Q6" s="4">
        <v>26000</v>
      </c>
      <c r="R6" s="5">
        <f t="shared" si="0"/>
        <v>260000</v>
      </c>
    </row>
    <row r="7" spans="1:18" s="1" customFormat="1" ht="15.95" customHeight="1" x14ac:dyDescent="0.25">
      <c r="A7" s="3" t="s">
        <v>8</v>
      </c>
      <c r="B7" s="18" t="s">
        <v>11</v>
      </c>
      <c r="C7" s="1" t="str">
        <f>VLOOKUP($A7,[1]PODok!$B$193:$E$202,3,FALSE)</f>
        <v>1139 Budapest, Fáy u. 58.</v>
      </c>
      <c r="D7" s="1" t="str">
        <f>VLOOKUP(A7,[1]PODok!$B$193:$E$202,4,FALSE)</f>
        <v>HU000210F11-E652566243770-2000001</v>
      </c>
      <c r="E7" s="16" t="s">
        <v>6</v>
      </c>
      <c r="F7" s="4">
        <f>VLOOKUP($A7,'[1]2017. kWh'!$201:$210,COLUMN()-3,FALSE)</f>
        <v>0</v>
      </c>
      <c r="G7" s="4">
        <f>VLOOKUP($A7,'[1]2017. kWh'!$201:$210,COLUMN()-3,FALSE)</f>
        <v>0</v>
      </c>
      <c r="H7" s="4">
        <f>VLOOKUP($A7,'[1]2017. kWh'!$201:$210,COLUMN()-3,FALSE)</f>
        <v>0</v>
      </c>
      <c r="I7" s="4">
        <f>VLOOKUP($A7,'[1]2017. kWh'!$201:$210,COLUMN()-3,FALSE)</f>
        <v>0</v>
      </c>
      <c r="J7" s="4">
        <f>VLOOKUP($A7,'[1]2017. kWh'!$201:$210,COLUMN()-3,FALSE)</f>
        <v>0</v>
      </c>
      <c r="K7" s="4">
        <f>VLOOKUP($A7,'[1]2017. kWh'!$201:$210,COLUMN()-3,FALSE)</f>
        <v>0</v>
      </c>
      <c r="L7" s="4">
        <f>VLOOKUP($A7,'[1]2017. kWh'!$201:$210,COLUMN()-3,FALSE)</f>
        <v>0</v>
      </c>
      <c r="M7" s="4">
        <f>VLOOKUP($A7,'[1]2017. kWh'!$201:$210,COLUMN()-3,FALSE)</f>
        <v>0</v>
      </c>
      <c r="N7" s="4">
        <v>0</v>
      </c>
      <c r="O7" s="4">
        <v>0</v>
      </c>
      <c r="P7" s="4">
        <v>0</v>
      </c>
      <c r="Q7" s="4">
        <v>0</v>
      </c>
      <c r="R7" s="5">
        <f t="shared" si="0"/>
        <v>0</v>
      </c>
    </row>
    <row r="8" spans="1:18" s="1" customFormat="1" ht="15.95" customHeight="1" x14ac:dyDescent="0.25">
      <c r="A8" s="3" t="s">
        <v>9</v>
      </c>
      <c r="B8" s="18" t="s">
        <v>11</v>
      </c>
      <c r="C8" s="1" t="str">
        <f>VLOOKUP($A8,[1]PODok!$B$193:$E$202,3,FALSE)</f>
        <v>1140 Budapest, Fáy u. 58.</v>
      </c>
      <c r="D8" s="1" t="str">
        <f>VLOOKUP(A8,[1]PODok!$B$193:$E$202,4,FALSE)</f>
        <v>HU000210F11-E652566243770-7010234</v>
      </c>
      <c r="E8" s="16" t="s">
        <v>6</v>
      </c>
      <c r="F8" s="4">
        <f>VLOOKUP($A8,'[1]2017. kWh'!$201:$210,COLUMN()-3,FALSE)</f>
        <v>0</v>
      </c>
      <c r="G8" s="4">
        <f>VLOOKUP($A8,'[1]2017. kWh'!$201:$210,COLUMN()-3,FALSE)</f>
        <v>0</v>
      </c>
      <c r="H8" s="4">
        <f>VLOOKUP($A8,'[1]2017. kWh'!$201:$210,COLUMN()-3,FALSE)</f>
        <v>0</v>
      </c>
      <c r="I8" s="4">
        <f>VLOOKUP($A8,'[1]2017. kWh'!$201:$210,COLUMN()-3,FALSE)</f>
        <v>0</v>
      </c>
      <c r="J8" s="4">
        <f>VLOOKUP($A8,'[1]2017. kWh'!$201:$210,COLUMN()-3,FALSE)</f>
        <v>0</v>
      </c>
      <c r="K8" s="4">
        <f>VLOOKUP($A8,'[1]2017. kWh'!$201:$210,COLUMN()-3,FALSE)</f>
        <v>0</v>
      </c>
      <c r="L8" s="4">
        <f>VLOOKUP($A8,'[1]2017. kWh'!$201:$210,COLUMN()-3,FALSE)</f>
        <v>0</v>
      </c>
      <c r="M8" s="4">
        <f>VLOOKUP($A8,'[1]2017. kWh'!$201:$210,COLUMN()-3,FALSE)</f>
        <v>0</v>
      </c>
      <c r="N8" s="4">
        <v>0</v>
      </c>
      <c r="O8" s="4">
        <v>0</v>
      </c>
      <c r="P8" s="4">
        <v>0</v>
      </c>
      <c r="Q8" s="4">
        <v>0</v>
      </c>
      <c r="R8" s="5">
        <f t="shared" si="0"/>
        <v>0</v>
      </c>
    </row>
    <row r="9" spans="1:18" s="1" customFormat="1" ht="15.95" customHeight="1" x14ac:dyDescent="0.25">
      <c r="A9" s="3" t="s">
        <v>4</v>
      </c>
      <c r="B9" s="18" t="s">
        <v>11</v>
      </c>
      <c r="C9" s="1" t="str">
        <f>VLOOKUP($A9,[1]PODok!$B$193:$E$202,3,FALSE)</f>
        <v xml:space="preserve">1028 Budapest, Pasaréti út 11-13. </v>
      </c>
      <c r="D9" s="1" t="str">
        <f>VLOOKUP(A9,[1]PODok!$B$193:$E$202,4,FALSE)</f>
        <v>HU000210F11-S00000000000005008970</v>
      </c>
      <c r="E9" s="16" t="s">
        <v>6</v>
      </c>
      <c r="F9" s="4">
        <v>53000</v>
      </c>
      <c r="G9" s="4">
        <v>50000</v>
      </c>
      <c r="H9" s="4">
        <v>48000</v>
      </c>
      <c r="I9" s="4">
        <v>32000</v>
      </c>
      <c r="J9" s="4">
        <v>28000</v>
      </c>
      <c r="K9" s="4">
        <v>29000</v>
      </c>
      <c r="L9" s="4">
        <v>19000</v>
      </c>
      <c r="M9" s="4">
        <v>28000</v>
      </c>
      <c r="N9" s="4">
        <v>32000</v>
      </c>
      <c r="O9" s="4">
        <v>43000</v>
      </c>
      <c r="P9" s="4">
        <v>48000</v>
      </c>
      <c r="Q9" s="4">
        <v>46000</v>
      </c>
      <c r="R9" s="5">
        <f t="shared" si="0"/>
        <v>456000</v>
      </c>
    </row>
    <row r="10" spans="1:18" s="1" customFormat="1" ht="15.95" customHeight="1" x14ac:dyDescent="0.25">
      <c r="A10" s="3" t="s">
        <v>5</v>
      </c>
      <c r="B10" s="18" t="s">
        <v>11</v>
      </c>
      <c r="C10" s="1" t="str">
        <f>VLOOKUP($A10,[1]PODok!$B$193:$E$202,3,FALSE)</f>
        <v xml:space="preserve">1028 Budapest, Pasaréti út 13. </v>
      </c>
      <c r="D10" s="1" t="str">
        <f>VLOOKUP(A10,[1]PODok!$B$193:$E$202,4,FALSE)</f>
        <v>HU000210F11-S00000000000005008971</v>
      </c>
      <c r="E10" s="16" t="s">
        <v>6</v>
      </c>
      <c r="F10" s="4">
        <v>20</v>
      </c>
      <c r="G10" s="4">
        <v>20</v>
      </c>
      <c r="H10" s="4">
        <v>20</v>
      </c>
      <c r="I10" s="4">
        <v>20</v>
      </c>
      <c r="J10" s="4">
        <v>20</v>
      </c>
      <c r="K10" s="4">
        <v>20</v>
      </c>
      <c r="L10" s="4">
        <v>20</v>
      </c>
      <c r="M10" s="4">
        <v>20</v>
      </c>
      <c r="N10" s="4">
        <v>20</v>
      </c>
      <c r="O10" s="4">
        <v>20</v>
      </c>
      <c r="P10" s="4">
        <v>20</v>
      </c>
      <c r="Q10" s="4">
        <v>20</v>
      </c>
      <c r="R10" s="5">
        <f t="shared" si="0"/>
        <v>240</v>
      </c>
    </row>
    <row r="11" spans="1:18" s="1" customFormat="1" ht="15.95" customHeight="1" x14ac:dyDescent="0.25">
      <c r="A11" s="3"/>
      <c r="B11" s="18" t="s">
        <v>11</v>
      </c>
      <c r="C11" s="1" t="s">
        <v>20</v>
      </c>
      <c r="D11" s="1" t="s">
        <v>21</v>
      </c>
      <c r="E11" s="16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7880</v>
      </c>
      <c r="Q11" s="4">
        <v>7880</v>
      </c>
      <c r="R11" s="5">
        <f t="shared" si="0"/>
        <v>15760</v>
      </c>
    </row>
    <row r="12" spans="1:18" s="1" customFormat="1" ht="15.95" customHeight="1" thickBot="1" x14ac:dyDescent="0.3">
      <c r="A12" s="6" t="s">
        <v>10</v>
      </c>
      <c r="B12" s="20" t="s">
        <v>15</v>
      </c>
      <c r="C12" s="19" t="str">
        <f>VLOOKUP($A12,[1]PODok!$B$193:$E$202,3,FALSE)</f>
        <v>1046 Budapest, Homoktövis u. 1.</v>
      </c>
      <c r="D12" s="19" t="str">
        <f>VLOOKUP(A12,[1]PODok!$B$193:$E$202,4,FALSE)</f>
        <v>HU000210F11-E655308249641-1000001</v>
      </c>
      <c r="E12" s="17" t="s">
        <v>6</v>
      </c>
      <c r="F12" s="7">
        <v>200000</v>
      </c>
      <c r="G12" s="7">
        <v>202000</v>
      </c>
      <c r="H12" s="7">
        <v>245000</v>
      </c>
      <c r="I12" s="7">
        <v>260000</v>
      </c>
      <c r="J12" s="7">
        <v>180000</v>
      </c>
      <c r="K12" s="7">
        <v>190000</v>
      </c>
      <c r="L12" s="7">
        <v>170000</v>
      </c>
      <c r="M12" s="7">
        <v>290000</v>
      </c>
      <c r="N12" s="7">
        <v>260000</v>
      </c>
      <c r="O12" s="7">
        <v>220000</v>
      </c>
      <c r="P12" s="7">
        <v>205000</v>
      </c>
      <c r="Q12" s="7">
        <v>225000</v>
      </c>
      <c r="R12" s="8">
        <f t="shared" si="0"/>
        <v>2647000</v>
      </c>
    </row>
    <row r="13" spans="1:18" ht="20.25" customHeight="1" thickTop="1" x14ac:dyDescent="0.3">
      <c r="Q13" s="11"/>
      <c r="R13" s="10">
        <f>SUM(R3:R12)</f>
        <v>4039000</v>
      </c>
    </row>
    <row r="14" spans="1:18" x14ac:dyDescent="0.25">
      <c r="A14" s="1"/>
      <c r="B14" s="1"/>
      <c r="C14" s="2"/>
    </row>
    <row r="15" spans="1:18" ht="18.75" x14ac:dyDescent="0.3">
      <c r="D15" s="2"/>
      <c r="E15" s="2"/>
      <c r="Q15" s="11"/>
      <c r="R15" s="9"/>
    </row>
    <row r="16" spans="1:18" ht="18.75" x14ac:dyDescent="0.3">
      <c r="Q16" s="11"/>
      <c r="R16" s="10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Ilyés Benjámin</dc:creator>
  <cp:lastModifiedBy>Ilyés Benjámin</cp:lastModifiedBy>
  <cp:lastPrinted>2017-08-30T07:59:14Z</cp:lastPrinted>
  <dcterms:created xsi:type="dcterms:W3CDTF">2017-08-30T07:19:01Z</dcterms:created>
  <dcterms:modified xsi:type="dcterms:W3CDTF">2017-09-26T06:53:34Z</dcterms:modified>
</cp:coreProperties>
</file>